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Y:\15- Glosas\2024\Reporte de Glosas\4. Cuarto Trimestre\Consolidado\"/>
    </mc:Choice>
  </mc:AlternateContent>
  <xr:revisionPtr revIDLastSave="0" documentId="13_ncr:1_{1C4CD156-554F-4DD9-82C7-496F68D44FB1}" xr6:coauthVersionLast="47" xr6:coauthVersionMax="47" xr10:uidLastSave="{00000000-0000-0000-0000-000000000000}"/>
  <bookViews>
    <workbookView xWindow="-120" yWindow="-120" windowWidth="29040" windowHeight="15720" xr2:uid="{00000000-000D-0000-FFFF-FFFF00000000}"/>
  </bookViews>
  <sheets>
    <sheet name="Oct. a Dic" sheetId="3" r:id="rId1"/>
    <sheet name="Ene a Dic" sheetId="1" r:id="rId2"/>
  </sheets>
  <externalReferences>
    <externalReference r:id="rId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 i="3" l="1"/>
  <c r="O6" i="3" s="1"/>
  <c r="P6" i="3" s="1"/>
  <c r="H6" i="3"/>
  <c r="X5" i="1"/>
  <c r="X4" i="1"/>
  <c r="O5" i="3"/>
  <c r="N5" i="3"/>
  <c r="M5" i="3"/>
  <c r="O4" i="3"/>
  <c r="N4" i="3"/>
  <c r="M4" i="3"/>
</calcChain>
</file>

<file path=xl/sharedStrings.xml><?xml version="1.0" encoding="utf-8"?>
<sst xmlns="http://schemas.openxmlformats.org/spreadsheetml/2006/main" count="116" uniqueCount="54">
  <si>
    <t>La nómina de los proyectos o programas desarrollados interna y/o externamente que permitan, en lo específico, su posterior uso como tecnologías duales, con identificación de proyectos nuevos o de arrastre, breve descripción de su objetivo, presupuesto anual, organismos involucrados, y fecha de inicio y de término de ellos, lo que será informado antes del 31 de marzo, mediante documento electrónico que permita el tratamiento de sus datos. En el mismo formato y con igual desagregación, se enviará trimestralmente, treinta días después de terminado el trimestre respectivo, el presupuesto vigente, estado de avance físico y financiero de los proyectos o programas, así como las modificaciones que en el período informado hayan experimentado</t>
  </si>
  <si>
    <t>Nombre de proyecto o programa</t>
  </si>
  <si>
    <t>OC</t>
  </si>
  <si>
    <t>Tipo de desarrollo (interno o externo)</t>
  </si>
  <si>
    <t>Tipo de proyecto o programa (nuevo o de arrastre)</t>
  </si>
  <si>
    <t>Breve descripción de su objetivo</t>
  </si>
  <si>
    <t>Presupuesto anual</t>
  </si>
  <si>
    <t>Organismos involucrados</t>
  </si>
  <si>
    <t>fecha de inicio</t>
  </si>
  <si>
    <t>Fecha de termino</t>
  </si>
  <si>
    <t>Estado de avance físico</t>
  </si>
  <si>
    <t>N°</t>
  </si>
  <si>
    <t>Estado de avance financiero al mes de marzo</t>
  </si>
  <si>
    <t>Estado de avance financiero al mes de abril</t>
  </si>
  <si>
    <t>Estado de avance financiero al mes de junio</t>
  </si>
  <si>
    <t>Estado de avance financiero al mes de enero</t>
  </si>
  <si>
    <t>Estado de avance financiero al mes de febrero</t>
  </si>
  <si>
    <t>Estado de avance financiero al mes de julio</t>
  </si>
  <si>
    <t>Estado de avance financiero al mes de agosto</t>
  </si>
  <si>
    <t>Estado de avance financiero al mes de septiembre</t>
  </si>
  <si>
    <t>Estado de avance financiero al mes de mayo</t>
  </si>
  <si>
    <t>1588-175-CM24</t>
  </si>
  <si>
    <t>Interno</t>
  </si>
  <si>
    <t>Arrastre</t>
  </si>
  <si>
    <t>Desarrollar un conjunto de mejoras para optimizar los tiempos de respuesta y realizar la integración con DocDigital para las comunicaciones oficiales entre organismos del Estado</t>
  </si>
  <si>
    <t>Secretaría de Gobierno Digital (Clave Única)</t>
  </si>
  <si>
    <t>En ejecución (entregas parciales de mejoras)</t>
  </si>
  <si>
    <t>1588-260-CM24</t>
  </si>
  <si>
    <t>Nuevo</t>
  </si>
  <si>
    <t>Sistema web que permitirá gestionar el proceso de contratación de personas de manera integral y en línea. Este sistema facilitará el acceso y manejo de la información, asegurando una mayor eficiencia y precisión en el proceso</t>
  </si>
  <si>
    <t>En proceso de compra</t>
  </si>
  <si>
    <t>año 2025</t>
  </si>
  <si>
    <t>En ejecución</t>
  </si>
  <si>
    <t>SEA - Sistema de Gestión de Correspondencia (SGC)</t>
  </si>
  <si>
    <t>SEA - Consultoría para construcción y registro de nuevos funcionarios</t>
  </si>
  <si>
    <t>611669-48-CM24</t>
  </si>
  <si>
    <t>Externo</t>
  </si>
  <si>
    <t>Nueva plataforma de gestión de OIRS que ayude a la gestión de las mismas para el equipo respectivo. Al día de hoy esta gestión se realiza por un sistema básico en combinación con correo electrónico con un alto usos de horas profesionales que podrían se reducidas significativamente con este sistema.</t>
  </si>
  <si>
    <t>Sin otros organismos involucrados</t>
  </si>
  <si>
    <t>Servicio de Desarrollo y Mantención de Software para la mesa de servicio TI-SMA</t>
  </si>
  <si>
    <t>UF 253,0656</t>
  </si>
  <si>
    <t>SMA  - Plataforma OIRS</t>
  </si>
  <si>
    <t>SMA -</t>
  </si>
  <si>
    <t>Ventanilla Unica</t>
  </si>
  <si>
    <t>N/A</t>
  </si>
  <si>
    <t xml:space="preserve">Los usuarios se autentifican a través de la clave única para poder ingresar sus requerimientos. </t>
  </si>
  <si>
    <t>En ejecución, según Ley 19,300  Art 70, letra p)</t>
  </si>
  <si>
    <t>Alimentar VU con datos verídicos de SII,de las industrias del RETC</t>
  </si>
  <si>
    <t>Servicio de Impuestos Internos (API)</t>
  </si>
  <si>
    <t xml:space="preserve">En el último trimestre 2024, el programa ejecutó un total de M$18.202 correspondiente al primer pago de la consultoría "Mantención, Actualización y Soporte de Ventanilla Única y Sistemas Asociados al Registro de Emisiones Y transferencias de Contaminantes." adjudicada por un total de M$101.126,siendo su última cuota a pagar en el mes de noviembre 2025.  Se espera el término de ejecución en diciembre 2025. </t>
  </si>
  <si>
    <t>Para cubicar el requerimiento de mantenimiento y soporte de Clave Única de la Secretaría General de la Presidencia y de la integración con los servicios web del Servicio de Impuestos Internos (SII), con relación a los datos de contribuyentes, representantes legales y direcciones, se consideró lo siguiente:
Que el coste promedio mensual por desarrollador de software pleno, incluyendo las imposiciones (10% de cotización previsional y 7% de cotización de salud), asciende a $2.108.434 CLP.
Que el tiempo diario de trabajo es de 8.6 horas (promedio), por lo tanto, semanalmente es de 43 horas.
Que el soporte y mantenimiento de Clave Única tiene una duración distribuida anual de 2 semanas, lo que corresponde a 86 horas, con un costo de $1.080.543 CLP.
Que el soporte y mantenimiento de los servicios web del SII relativos a contribuyentes, direcciones y representantes legales tiene una duración distribuida anual de 1 mes, lo que corresponde a 172 horas, con un costo de $2.161.086 CLP.
Por lo tanto, se concluye que el valor aproximado de estos dos requerimientos, ajustado al IPC proyectado (2.5%) para el 2025, tiene un coste total de $3.241.629 CLP.</t>
  </si>
  <si>
    <t>Estado de avance financiero al mes de octubre</t>
  </si>
  <si>
    <t>Estado de avance financiero al mes de noviembre</t>
  </si>
  <si>
    <t>Estado de avance financiero al mes de diciembre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</si>
</sst>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42" formatCode="_ &quot;$&quot;* #,##0_ ;_ &quot;$&quot;* \-#,##0_ ;_ &quot;$&quot;* &quot;-&quot;_ ;_ @_ "/>
  </numFmts>
  <fonts count="6" x14ac:knownFonts="1">
    <font>
      <sz val="11"/>
      <color theme="1"/>
      <name val="Calibri"/>
      <family val="2"/>
      <scheme val="minor"/>
    </font>
    <font>
      <sz val="11"/>
      <color theme="1"/>
      <name val="Calibri"/>
      <family val="2"/>
      <scheme val="minor"/>
    </font>
    <font>
      <b/>
      <sz val="11"/>
      <color theme="1"/>
      <name val="Calibri"/>
      <family val="2"/>
      <scheme val="minor"/>
    </font>
    <font>
      <b/>
      <sz val="12"/>
      <color rgb="FF000000"/>
      <name val="Calibri"/>
      <family val="2"/>
      <scheme val="minor"/>
    </font>
    <font>
      <sz val="12"/>
      <color rgb="FF000000"/>
      <name val="Calibri"/>
      <family val="2"/>
      <scheme val="minor"/>
    </font>
    <font>
      <sz val="12"/>
      <color theme="1"/>
      <name val="Calibri"/>
      <family val="2"/>
      <scheme val="minor"/>
    </font>
  </fonts>
  <fills count="5">
    <fill>
      <patternFill patternType="none"/>
    </fill>
    <fill>
      <patternFill patternType="gray125"/>
    </fill>
    <fill>
      <patternFill patternType="solid">
        <fgColor rgb="FF92D050"/>
        <bgColor indexed="64"/>
      </patternFill>
    </fill>
    <fill>
      <patternFill patternType="solid">
        <fgColor rgb="FFFFFFFF"/>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42" fontId="1" fillId="0" borderId="0" applyFont="0" applyFill="0" applyBorder="0" applyAlignment="0" applyProtection="0"/>
  </cellStyleXfs>
  <cellXfs count="43">
    <xf numFmtId="0" fontId="0" fillId="0" borderId="0" xfId="0"/>
    <xf numFmtId="0" fontId="2" fillId="0" borderId="0" xfId="0" applyFont="1"/>
    <xf numFmtId="0" fontId="4" fillId="0" borderId="1" xfId="0" applyFont="1" applyBorder="1" applyAlignment="1">
      <alignment vertical="top" wrapText="1"/>
    </xf>
    <xf numFmtId="0" fontId="5" fillId="4" borderId="1" xfId="0" applyFont="1" applyFill="1" applyBorder="1" applyAlignment="1">
      <alignment vertical="top"/>
    </xf>
    <xf numFmtId="0" fontId="4" fillId="0" borderId="1" xfId="0" applyFont="1" applyBorder="1" applyAlignment="1">
      <alignment vertical="top"/>
    </xf>
    <xf numFmtId="0" fontId="5" fillId="4" borderId="1" xfId="0" applyFont="1" applyFill="1" applyBorder="1" applyAlignment="1">
      <alignment vertical="top" wrapText="1"/>
    </xf>
    <xf numFmtId="6" fontId="4" fillId="3" borderId="1" xfId="0" applyNumberFormat="1" applyFont="1" applyFill="1" applyBorder="1" applyAlignment="1">
      <alignment horizontal="right" vertical="top"/>
    </xf>
    <xf numFmtId="0" fontId="4" fillId="4" borderId="1" xfId="0" applyFont="1" applyFill="1" applyBorder="1" applyAlignment="1">
      <alignment vertical="top" wrapText="1"/>
    </xf>
    <xf numFmtId="14" fontId="5" fillId="4" borderId="1" xfId="0" applyNumberFormat="1" applyFont="1" applyFill="1" applyBorder="1" applyAlignment="1">
      <alignment vertical="top"/>
    </xf>
    <xf numFmtId="42" fontId="5" fillId="4" borderId="1" xfId="1" applyFont="1" applyFill="1" applyBorder="1" applyAlignment="1">
      <alignment vertical="top"/>
    </xf>
    <xf numFmtId="42" fontId="0" fillId="4" borderId="1" xfId="1" applyFont="1" applyFill="1" applyBorder="1" applyAlignment="1">
      <alignment vertical="top"/>
    </xf>
    <xf numFmtId="0" fontId="3" fillId="2" borderId="5" xfId="0" applyFont="1" applyFill="1" applyBorder="1" applyAlignment="1">
      <alignment vertical="top" wrapText="1"/>
    </xf>
    <xf numFmtId="0" fontId="3" fillId="2" borderId="6" xfId="0" applyFont="1" applyFill="1" applyBorder="1" applyAlignment="1">
      <alignment vertical="top" wrapText="1"/>
    </xf>
    <xf numFmtId="0" fontId="3" fillId="2" borderId="7" xfId="0" applyFont="1" applyFill="1" applyBorder="1" applyAlignment="1">
      <alignment vertical="top" wrapText="1"/>
    </xf>
    <xf numFmtId="0" fontId="4" fillId="0" borderId="8" xfId="0" applyFont="1" applyBorder="1" applyAlignment="1">
      <alignment vertical="top" wrapText="1"/>
    </xf>
    <xf numFmtId="42" fontId="0" fillId="4" borderId="9" xfId="1" applyFont="1" applyFill="1" applyBorder="1" applyAlignment="1">
      <alignment vertical="top"/>
    </xf>
    <xf numFmtId="0" fontId="4" fillId="0" borderId="10" xfId="0" applyFont="1" applyBorder="1" applyAlignment="1">
      <alignment vertical="top" wrapText="1"/>
    </xf>
    <xf numFmtId="0" fontId="4" fillId="0" borderId="11" xfId="0" applyFont="1" applyBorder="1" applyAlignment="1">
      <alignment vertical="top" wrapText="1"/>
    </xf>
    <xf numFmtId="0" fontId="5" fillId="4" borderId="11" xfId="0" applyFont="1" applyFill="1" applyBorder="1" applyAlignment="1">
      <alignment vertical="top"/>
    </xf>
    <xf numFmtId="0" fontId="4" fillId="0" borderId="11" xfId="0" applyFont="1" applyBorder="1" applyAlignment="1">
      <alignment vertical="top"/>
    </xf>
    <xf numFmtId="0" fontId="5" fillId="4" borderId="11" xfId="0" applyFont="1" applyFill="1" applyBorder="1" applyAlignment="1">
      <alignment vertical="top" wrapText="1"/>
    </xf>
    <xf numFmtId="6" fontId="4" fillId="3" borderId="11" xfId="0" applyNumberFormat="1" applyFont="1" applyFill="1" applyBorder="1" applyAlignment="1">
      <alignment horizontal="right" vertical="top"/>
    </xf>
    <xf numFmtId="0" fontId="4" fillId="4" borderId="11" xfId="0" applyFont="1" applyFill="1" applyBorder="1" applyAlignment="1">
      <alignment vertical="top"/>
    </xf>
    <xf numFmtId="14" fontId="5" fillId="4" borderId="11" xfId="0" applyNumberFormat="1" applyFont="1" applyFill="1" applyBorder="1" applyAlignment="1">
      <alignment vertical="top"/>
    </xf>
    <xf numFmtId="42" fontId="5" fillId="4" borderId="11" xfId="1" applyFont="1" applyFill="1" applyBorder="1" applyAlignment="1">
      <alignment vertical="top"/>
    </xf>
    <xf numFmtId="42" fontId="0" fillId="4" borderId="11" xfId="1" applyFont="1" applyFill="1" applyBorder="1" applyAlignment="1">
      <alignment vertical="top"/>
    </xf>
    <xf numFmtId="42" fontId="0" fillId="4" borderId="12" xfId="1" applyFont="1" applyFill="1" applyBorder="1" applyAlignment="1">
      <alignment vertical="top"/>
    </xf>
    <xf numFmtId="0" fontId="4" fillId="0" borderId="1" xfId="0" applyFont="1" applyBorder="1" applyAlignment="1">
      <alignment horizontal="center" vertical="top"/>
    </xf>
    <xf numFmtId="0" fontId="5" fillId="4" borderId="1" xfId="0" applyFont="1" applyFill="1" applyBorder="1" applyAlignment="1">
      <alignment horizontal="center" vertical="top"/>
    </xf>
    <xf numFmtId="6" fontId="0" fillId="4" borderId="1" xfId="1" applyNumberFormat="1" applyFont="1" applyFill="1" applyBorder="1" applyAlignment="1">
      <alignment vertical="top"/>
    </xf>
    <xf numFmtId="9" fontId="5" fillId="4" borderId="1" xfId="0" applyNumberFormat="1" applyFont="1" applyFill="1" applyBorder="1" applyAlignment="1">
      <alignment vertical="top"/>
    </xf>
    <xf numFmtId="0" fontId="0" fillId="0" borderId="1" xfId="0" applyBorder="1"/>
    <xf numFmtId="0" fontId="5" fillId="0" borderId="1" xfId="0" applyFont="1" applyBorder="1" applyAlignment="1">
      <alignment vertical="top"/>
    </xf>
    <xf numFmtId="0" fontId="5" fillId="0" borderId="1" xfId="0" applyFont="1" applyBorder="1" applyAlignment="1">
      <alignment vertical="top" wrapText="1"/>
    </xf>
    <xf numFmtId="14" fontId="5" fillId="0" borderId="1" xfId="0" applyNumberFormat="1" applyFont="1" applyBorder="1" applyAlignment="1">
      <alignment vertical="top"/>
    </xf>
    <xf numFmtId="0" fontId="2" fillId="0" borderId="2" xfId="0" applyFont="1" applyBorder="1" applyAlignment="1">
      <alignment horizontal="left" wrapText="1"/>
    </xf>
    <xf numFmtId="0" fontId="2" fillId="0" borderId="3" xfId="0" applyFont="1" applyBorder="1" applyAlignment="1">
      <alignment horizontal="left" wrapText="1"/>
    </xf>
    <xf numFmtId="0" fontId="2" fillId="0" borderId="4" xfId="0" applyFont="1" applyBorder="1" applyAlignment="1">
      <alignment horizontal="left" wrapText="1"/>
    </xf>
    <xf numFmtId="6" fontId="4" fillId="4" borderId="13" xfId="0" applyNumberFormat="1" applyFont="1" applyFill="1" applyBorder="1" applyAlignment="1">
      <alignment horizontal="center" vertical="center"/>
    </xf>
    <xf numFmtId="6" fontId="4" fillId="4" borderId="14" xfId="0" applyNumberFormat="1" applyFont="1" applyFill="1" applyBorder="1" applyAlignment="1">
      <alignment horizontal="center" vertical="center"/>
    </xf>
    <xf numFmtId="0" fontId="0" fillId="0" borderId="0" xfId="0" applyAlignment="1">
      <alignment horizontal="left" vertical="center" wrapText="1"/>
    </xf>
    <xf numFmtId="0" fontId="0" fillId="0" borderId="0" xfId="0" applyAlignment="1">
      <alignment horizontal="left" vertical="top" wrapText="1"/>
    </xf>
    <xf numFmtId="0" fontId="0" fillId="0" borderId="0" xfId="0" applyAlignment="1">
      <alignment horizontal="left" vertical="top"/>
    </xf>
  </cellXfs>
  <cellStyles count="2">
    <cellStyle name="Moneda [0]" xfId="1"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lesly.ahumada\AppData\Local\Microsoft\Windows\INetCache\Content.Outlook\4LO3QVUJ\ART.%2014.3%20tecnolog&#237;as%20duales%20SEA.xlsx" TargetMode="External"/><Relationship Id="rId1" Type="http://schemas.openxmlformats.org/officeDocument/2006/relationships/externalLinkPath" Target="file:///C:\Users\lesly.ahumada\AppData\Local\Microsoft\Windows\INetCache\Content.Outlook\4LO3QVUJ\ART.%2014.3%20tecnolog&#237;as%20duales%20SE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EA oct a dic"/>
      <sheetName val="SEA ene a dic"/>
    </sheetNames>
    <sheetDataSet>
      <sheetData sheetId="0"/>
      <sheetData sheetId="1">
        <row r="4">
          <cell r="V4">
            <v>3732947</v>
          </cell>
          <cell r="W4">
            <v>0</v>
          </cell>
          <cell r="X4">
            <v>11198841</v>
          </cell>
        </row>
        <row r="5">
          <cell r="V5">
            <v>0</v>
          </cell>
          <cell r="W5">
            <v>0</v>
          </cell>
          <cell r="X5">
            <v>11250000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BEAB1-0B8D-45C9-A35E-0412D90090B2}">
  <dimension ref="B1:P14"/>
  <sheetViews>
    <sheetView tabSelected="1" topLeftCell="A3" zoomScale="80" zoomScaleNormal="80" workbookViewId="0">
      <selection activeCell="C8" sqref="C8"/>
    </sheetView>
  </sheetViews>
  <sheetFormatPr baseColWidth="10" defaultColWidth="9.140625" defaultRowHeight="15" x14ac:dyDescent="0.25"/>
  <cols>
    <col min="2" max="2" width="3.28515625" bestFit="1" customWidth="1"/>
    <col min="3" max="3" width="52.42578125" customWidth="1"/>
    <col min="4" max="4" width="18" customWidth="1"/>
    <col min="5" max="5" width="22" customWidth="1"/>
    <col min="6" max="6" width="18.140625" customWidth="1"/>
    <col min="7" max="7" width="30.28515625" customWidth="1"/>
    <col min="8" max="8" width="15.28515625" customWidth="1"/>
    <col min="9" max="9" width="22.42578125" customWidth="1"/>
    <col min="10" max="11" width="15.85546875" customWidth="1"/>
    <col min="12" max="12" width="43.5703125" bestFit="1" customWidth="1"/>
    <col min="13" max="13" width="13.140625" customWidth="1"/>
    <col min="15" max="15" width="16.42578125" customWidth="1"/>
  </cols>
  <sheetData>
    <row r="1" spans="2:16" ht="81" customHeight="1" thickBot="1" x14ac:dyDescent="0.3">
      <c r="B1" s="35" t="s">
        <v>0</v>
      </c>
      <c r="C1" s="36"/>
      <c r="D1" s="36"/>
      <c r="E1" s="36"/>
      <c r="F1" s="36"/>
      <c r="G1" s="36"/>
      <c r="H1" s="36"/>
      <c r="I1" s="36"/>
      <c r="J1" s="36"/>
      <c r="K1" s="36"/>
      <c r="L1" s="36"/>
      <c r="M1" s="36"/>
      <c r="N1" s="37"/>
    </row>
    <row r="2" spans="2:16" ht="14.25" customHeight="1" thickBot="1" x14ac:dyDescent="0.3">
      <c r="B2" s="1"/>
      <c r="C2" s="1"/>
      <c r="D2" s="1"/>
      <c r="E2" s="1"/>
      <c r="F2" s="1"/>
      <c r="G2" s="1"/>
      <c r="H2" s="1"/>
      <c r="I2" s="1"/>
      <c r="J2" s="1"/>
      <c r="K2" s="1"/>
      <c r="L2" s="1"/>
    </row>
    <row r="3" spans="2:16" ht="110.25" x14ac:dyDescent="0.25">
      <c r="B3" s="11" t="s">
        <v>11</v>
      </c>
      <c r="C3" s="12" t="s">
        <v>1</v>
      </c>
      <c r="D3" s="12" t="s">
        <v>2</v>
      </c>
      <c r="E3" s="12" t="s">
        <v>3</v>
      </c>
      <c r="F3" s="12" t="s">
        <v>4</v>
      </c>
      <c r="G3" s="12" t="s">
        <v>5</v>
      </c>
      <c r="H3" s="12" t="s">
        <v>6</v>
      </c>
      <c r="I3" s="12" t="s">
        <v>7</v>
      </c>
      <c r="J3" s="12" t="s">
        <v>8</v>
      </c>
      <c r="K3" s="12" t="s">
        <v>9</v>
      </c>
      <c r="L3" s="12" t="s">
        <v>10</v>
      </c>
      <c r="M3" s="13" t="s">
        <v>17</v>
      </c>
      <c r="N3" s="13" t="s">
        <v>18</v>
      </c>
      <c r="O3" s="13" t="s">
        <v>19</v>
      </c>
    </row>
    <row r="4" spans="2:16" ht="110.25" x14ac:dyDescent="0.25">
      <c r="B4" s="14">
        <v>1</v>
      </c>
      <c r="C4" s="2" t="s">
        <v>33</v>
      </c>
      <c r="D4" s="3" t="s">
        <v>21</v>
      </c>
      <c r="E4" s="4" t="s">
        <v>22</v>
      </c>
      <c r="F4" s="4" t="s">
        <v>23</v>
      </c>
      <c r="G4" s="5" t="s">
        <v>24</v>
      </c>
      <c r="H4" s="6">
        <v>22397683</v>
      </c>
      <c r="I4" s="7" t="s">
        <v>25</v>
      </c>
      <c r="J4" s="8">
        <v>45498</v>
      </c>
      <c r="K4" s="8">
        <v>45681</v>
      </c>
      <c r="L4" s="3" t="s">
        <v>26</v>
      </c>
      <c r="M4" s="10">
        <f>'[1]SEA ene a dic'!V4</f>
        <v>3732947</v>
      </c>
      <c r="N4" s="10">
        <f>'[1]SEA ene a dic'!W4</f>
        <v>0</v>
      </c>
      <c r="O4" s="15">
        <f>'[1]SEA ene a dic'!X4</f>
        <v>11198841</v>
      </c>
    </row>
    <row r="5" spans="2:16" ht="142.5" thickBot="1" x14ac:dyDescent="0.3">
      <c r="B5" s="16">
        <v>2</v>
      </c>
      <c r="C5" s="17" t="s">
        <v>34</v>
      </c>
      <c r="D5" s="18" t="s">
        <v>27</v>
      </c>
      <c r="E5" s="19" t="s">
        <v>22</v>
      </c>
      <c r="F5" s="19" t="s">
        <v>28</v>
      </c>
      <c r="G5" s="20" t="s">
        <v>29</v>
      </c>
      <c r="H5" s="21">
        <v>22500000</v>
      </c>
      <c r="I5" s="22" t="s">
        <v>25</v>
      </c>
      <c r="J5" s="23">
        <v>45536</v>
      </c>
      <c r="K5" s="23">
        <v>45646</v>
      </c>
      <c r="L5" s="18" t="s">
        <v>30</v>
      </c>
      <c r="M5" s="25">
        <f>'[1]SEA ene a dic'!V5</f>
        <v>0</v>
      </c>
      <c r="N5" s="25">
        <f>'[1]SEA ene a dic'!W5</f>
        <v>0</v>
      </c>
      <c r="O5" s="26">
        <f>'[1]SEA ene a dic'!X5</f>
        <v>11250000</v>
      </c>
    </row>
    <row r="6" spans="2:16" ht="189" x14ac:dyDescent="0.25">
      <c r="B6" s="2">
        <v>3</v>
      </c>
      <c r="C6" s="2" t="s">
        <v>41</v>
      </c>
      <c r="D6" s="3" t="s">
        <v>35</v>
      </c>
      <c r="E6" s="27" t="s">
        <v>36</v>
      </c>
      <c r="F6" s="4" t="s">
        <v>28</v>
      </c>
      <c r="G6" s="5" t="s">
        <v>37</v>
      </c>
      <c r="H6" s="6">
        <f>11400000+3140410</f>
        <v>14540410</v>
      </c>
      <c r="I6" s="7" t="s">
        <v>38</v>
      </c>
      <c r="J6" s="8">
        <v>45352</v>
      </c>
      <c r="K6" s="8">
        <v>45554</v>
      </c>
      <c r="L6" s="28">
        <v>100</v>
      </c>
      <c r="M6" s="29">
        <v>11400000</v>
      </c>
      <c r="N6" s="29">
        <f>+M6+1928840</f>
        <v>13328840</v>
      </c>
      <c r="O6" s="29">
        <f>+N6+1211570</f>
        <v>14540410</v>
      </c>
      <c r="P6" s="29">
        <f t="shared" ref="P6" si="0">+O6+1211570</f>
        <v>15751980</v>
      </c>
    </row>
    <row r="7" spans="2:16" ht="47.25" x14ac:dyDescent="0.25">
      <c r="B7" s="31">
        <v>4</v>
      </c>
      <c r="C7" s="31" t="s">
        <v>42</v>
      </c>
      <c r="D7" s="31"/>
      <c r="E7" s="27" t="s">
        <v>36</v>
      </c>
      <c r="F7" s="4" t="s">
        <v>28</v>
      </c>
      <c r="G7" s="2" t="s">
        <v>39</v>
      </c>
      <c r="H7" s="6" t="s">
        <v>40</v>
      </c>
      <c r="I7" s="7" t="s">
        <v>38</v>
      </c>
      <c r="J7" s="8">
        <v>45581</v>
      </c>
      <c r="K7" s="8">
        <v>45306</v>
      </c>
      <c r="L7" s="30">
        <v>0.4</v>
      </c>
      <c r="M7" s="15">
        <v>0</v>
      </c>
      <c r="N7" s="15">
        <v>0</v>
      </c>
      <c r="O7" s="15">
        <v>0</v>
      </c>
      <c r="P7" s="29">
        <v>3865093</v>
      </c>
    </row>
    <row r="8" spans="2:16" ht="63" x14ac:dyDescent="0.25">
      <c r="B8" s="2">
        <v>5</v>
      </c>
      <c r="C8" s="2" t="s">
        <v>43</v>
      </c>
      <c r="D8" s="32" t="s">
        <v>44</v>
      </c>
      <c r="E8" s="4" t="s">
        <v>22</v>
      </c>
      <c r="F8" s="4" t="s">
        <v>23</v>
      </c>
      <c r="G8" s="33" t="s">
        <v>45</v>
      </c>
      <c r="H8" s="38">
        <v>18202716</v>
      </c>
      <c r="I8" s="2" t="s">
        <v>25</v>
      </c>
      <c r="J8" s="34">
        <v>43554</v>
      </c>
      <c r="K8" s="34" t="s">
        <v>44</v>
      </c>
      <c r="L8" s="5" t="s">
        <v>46</v>
      </c>
      <c r="M8" s="9">
        <v>0</v>
      </c>
      <c r="N8" s="10">
        <v>0</v>
      </c>
      <c r="O8" s="10">
        <v>0</v>
      </c>
    </row>
    <row r="9" spans="2:16" ht="47.25" x14ac:dyDescent="0.25">
      <c r="B9" s="2">
        <v>6</v>
      </c>
      <c r="C9" s="2" t="s">
        <v>43</v>
      </c>
      <c r="D9" s="32" t="s">
        <v>44</v>
      </c>
      <c r="E9" s="4" t="s">
        <v>22</v>
      </c>
      <c r="F9" s="4" t="s">
        <v>23</v>
      </c>
      <c r="G9" s="33" t="s">
        <v>47</v>
      </c>
      <c r="H9" s="39"/>
      <c r="I9" s="2" t="s">
        <v>48</v>
      </c>
      <c r="J9" s="34">
        <v>43554</v>
      </c>
      <c r="K9" s="34" t="s">
        <v>44</v>
      </c>
      <c r="L9" s="5" t="s">
        <v>46</v>
      </c>
      <c r="M9" s="9">
        <v>0</v>
      </c>
      <c r="N9" s="10">
        <v>0</v>
      </c>
      <c r="O9" s="10">
        <v>0</v>
      </c>
    </row>
    <row r="12" spans="2:16" ht="60.75" customHeight="1" x14ac:dyDescent="0.25">
      <c r="C12" s="40" t="s">
        <v>49</v>
      </c>
      <c r="D12" s="40"/>
      <c r="E12" s="40"/>
      <c r="F12" s="40"/>
      <c r="G12" s="40"/>
      <c r="H12" s="40"/>
      <c r="I12" s="40"/>
    </row>
    <row r="14" spans="2:16" ht="134.25" customHeight="1" x14ac:dyDescent="0.25">
      <c r="C14" s="41" t="s">
        <v>50</v>
      </c>
      <c r="D14" s="42"/>
      <c r="E14" s="42"/>
      <c r="F14" s="42"/>
      <c r="G14" s="42"/>
      <c r="H14" s="42"/>
      <c r="I14" s="42"/>
      <c r="J14" s="42"/>
      <c r="K14" s="42"/>
    </row>
  </sheetData>
  <mergeCells count="4">
    <mergeCell ref="B1:N1"/>
    <mergeCell ref="H8:H9"/>
    <mergeCell ref="C12:I12"/>
    <mergeCell ref="C14:K1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X12"/>
  <sheetViews>
    <sheetView zoomScale="80" zoomScaleNormal="80" workbookViewId="0">
      <selection activeCell="C12" sqref="C12:K12"/>
    </sheetView>
  </sheetViews>
  <sheetFormatPr baseColWidth="10" defaultColWidth="9.140625" defaultRowHeight="15" x14ac:dyDescent="0.25"/>
  <cols>
    <col min="2" max="2" width="3.28515625" bestFit="1" customWidth="1"/>
    <col min="3" max="3" width="36.5703125" customWidth="1"/>
    <col min="4" max="4" width="18.5703125" customWidth="1"/>
    <col min="5" max="5" width="20.28515625" customWidth="1"/>
    <col min="6" max="6" width="18.140625" customWidth="1"/>
    <col min="7" max="7" width="32.85546875" customWidth="1"/>
    <col min="8" max="8" width="15.28515625" customWidth="1"/>
    <col min="9" max="9" width="22.42578125" customWidth="1"/>
    <col min="10" max="11" width="15.85546875" customWidth="1"/>
    <col min="12" max="12" width="29.42578125" customWidth="1"/>
    <col min="13" max="15" width="10.7109375" customWidth="1"/>
    <col min="16" max="16" width="11.140625" customWidth="1"/>
    <col min="17" max="17" width="11.7109375" customWidth="1"/>
    <col min="18" max="18" width="11.28515625" customWidth="1"/>
    <col min="19" max="19" width="11.85546875" customWidth="1"/>
    <col min="20" max="20" width="11.140625" customWidth="1"/>
    <col min="21" max="21" width="13.7109375" customWidth="1"/>
    <col min="22" max="22" width="13.42578125" customWidth="1"/>
    <col min="23" max="23" width="13.140625" customWidth="1"/>
    <col min="24" max="24" width="14.140625" customWidth="1"/>
  </cols>
  <sheetData>
    <row r="1" spans="2:24" ht="69" customHeight="1" thickBot="1" x14ac:dyDescent="0.3">
      <c r="B1" s="35" t="s">
        <v>0</v>
      </c>
      <c r="C1" s="36"/>
      <c r="D1" s="36"/>
      <c r="E1" s="36"/>
      <c r="F1" s="36"/>
      <c r="G1" s="36"/>
      <c r="H1" s="36"/>
      <c r="I1" s="36"/>
      <c r="J1" s="36"/>
      <c r="K1" s="36"/>
      <c r="L1" s="36"/>
      <c r="M1" s="36"/>
      <c r="N1" s="37"/>
    </row>
    <row r="2" spans="2:24" ht="14.25" customHeight="1" thickBot="1" x14ac:dyDescent="0.3">
      <c r="B2" s="1"/>
      <c r="C2" s="1"/>
      <c r="D2" s="1"/>
      <c r="E2" s="1"/>
      <c r="F2" s="1"/>
      <c r="G2" s="1"/>
      <c r="H2" s="1"/>
      <c r="I2" s="1"/>
      <c r="J2" s="1"/>
      <c r="K2" s="1"/>
      <c r="L2" s="1"/>
    </row>
    <row r="3" spans="2:24" ht="94.5" x14ac:dyDescent="0.25">
      <c r="B3" s="11" t="s">
        <v>11</v>
      </c>
      <c r="C3" s="12" t="s">
        <v>1</v>
      </c>
      <c r="D3" s="12" t="s">
        <v>2</v>
      </c>
      <c r="E3" s="12" t="s">
        <v>3</v>
      </c>
      <c r="F3" s="12" t="s">
        <v>4</v>
      </c>
      <c r="G3" s="12" t="s">
        <v>5</v>
      </c>
      <c r="H3" s="12" t="s">
        <v>6</v>
      </c>
      <c r="I3" s="12" t="s">
        <v>7</v>
      </c>
      <c r="J3" s="12" t="s">
        <v>8</v>
      </c>
      <c r="K3" s="12" t="s">
        <v>9</v>
      </c>
      <c r="L3" s="12" t="s">
        <v>10</v>
      </c>
      <c r="M3" s="12" t="s">
        <v>15</v>
      </c>
      <c r="N3" s="12" t="s">
        <v>16</v>
      </c>
      <c r="O3" s="12" t="s">
        <v>12</v>
      </c>
      <c r="P3" s="12" t="s">
        <v>13</v>
      </c>
      <c r="Q3" s="12" t="s">
        <v>20</v>
      </c>
      <c r="R3" s="13" t="s">
        <v>14</v>
      </c>
      <c r="S3" s="13" t="s">
        <v>17</v>
      </c>
      <c r="T3" s="13" t="s">
        <v>18</v>
      </c>
      <c r="U3" s="13" t="s">
        <v>19</v>
      </c>
      <c r="V3" s="13" t="s">
        <v>51</v>
      </c>
      <c r="W3" s="13" t="s">
        <v>52</v>
      </c>
      <c r="X3" s="13" t="s">
        <v>53</v>
      </c>
    </row>
    <row r="4" spans="2:24" ht="110.25" x14ac:dyDescent="0.25">
      <c r="B4" s="14">
        <v>1</v>
      </c>
      <c r="C4" s="2" t="s">
        <v>33</v>
      </c>
      <c r="D4" s="3" t="s">
        <v>21</v>
      </c>
      <c r="E4" s="4" t="s">
        <v>22</v>
      </c>
      <c r="F4" s="4" t="s">
        <v>23</v>
      </c>
      <c r="G4" s="5" t="s">
        <v>24</v>
      </c>
      <c r="H4" s="6">
        <v>22397683</v>
      </c>
      <c r="I4" s="7" t="s">
        <v>25</v>
      </c>
      <c r="J4" s="8">
        <v>45498</v>
      </c>
      <c r="K4" s="8">
        <v>45681</v>
      </c>
      <c r="L4" s="5" t="s">
        <v>26</v>
      </c>
      <c r="M4" s="9">
        <v>0</v>
      </c>
      <c r="N4" s="10">
        <v>0</v>
      </c>
      <c r="O4" s="15">
        <v>0</v>
      </c>
      <c r="P4" s="15">
        <v>0</v>
      </c>
      <c r="Q4" s="15"/>
      <c r="R4" s="15">
        <v>0</v>
      </c>
      <c r="S4" s="15">
        <v>0</v>
      </c>
      <c r="T4" s="15">
        <v>0</v>
      </c>
      <c r="U4" s="15">
        <v>3732947</v>
      </c>
      <c r="V4" s="15">
        <v>3732947</v>
      </c>
      <c r="W4" s="15">
        <v>0</v>
      </c>
      <c r="X4" s="15">
        <f>3732947*3</f>
        <v>11198841</v>
      </c>
    </row>
    <row r="5" spans="2:24" ht="126.75" thickBot="1" x14ac:dyDescent="0.3">
      <c r="B5" s="16">
        <v>2</v>
      </c>
      <c r="C5" s="17" t="s">
        <v>34</v>
      </c>
      <c r="D5" s="18" t="s">
        <v>27</v>
      </c>
      <c r="E5" s="19" t="s">
        <v>22</v>
      </c>
      <c r="F5" s="19" t="s">
        <v>28</v>
      </c>
      <c r="G5" s="20" t="s">
        <v>29</v>
      </c>
      <c r="H5" s="21">
        <v>22500000</v>
      </c>
      <c r="I5" s="22" t="s">
        <v>25</v>
      </c>
      <c r="J5" s="23">
        <v>45536</v>
      </c>
      <c r="K5" s="23" t="s">
        <v>31</v>
      </c>
      <c r="L5" s="5" t="s">
        <v>32</v>
      </c>
      <c r="M5" s="24">
        <v>0</v>
      </c>
      <c r="N5" s="25">
        <v>0</v>
      </c>
      <c r="O5" s="26">
        <v>0</v>
      </c>
      <c r="P5" s="26">
        <v>0</v>
      </c>
      <c r="Q5" s="26"/>
      <c r="R5" s="26">
        <v>0</v>
      </c>
      <c r="S5" s="26">
        <v>0</v>
      </c>
      <c r="T5" s="26">
        <v>0</v>
      </c>
      <c r="U5" s="26">
        <v>0</v>
      </c>
      <c r="V5" s="26">
        <v>0</v>
      </c>
      <c r="W5" s="26">
        <v>0</v>
      </c>
      <c r="X5" s="26">
        <f>5625000*2</f>
        <v>11250000</v>
      </c>
    </row>
    <row r="6" spans="2:24" ht="63" x14ac:dyDescent="0.25">
      <c r="B6" s="2">
        <v>2</v>
      </c>
      <c r="C6" s="2" t="s">
        <v>43</v>
      </c>
      <c r="D6" s="32" t="s">
        <v>44</v>
      </c>
      <c r="E6" s="4" t="s">
        <v>22</v>
      </c>
      <c r="F6" s="4" t="s">
        <v>23</v>
      </c>
      <c r="G6" s="33" t="s">
        <v>45</v>
      </c>
      <c r="H6" s="38">
        <v>18202716</v>
      </c>
      <c r="I6" s="2" t="s">
        <v>25</v>
      </c>
      <c r="J6" s="34">
        <v>43554</v>
      </c>
      <c r="K6" s="34" t="s">
        <v>44</v>
      </c>
      <c r="L6" s="5" t="s">
        <v>46</v>
      </c>
      <c r="M6" s="9">
        <v>0</v>
      </c>
      <c r="N6" s="10">
        <v>0</v>
      </c>
      <c r="O6" s="10">
        <v>0</v>
      </c>
    </row>
    <row r="7" spans="2:24" ht="31.5" x14ac:dyDescent="0.25">
      <c r="B7" s="2">
        <v>3</v>
      </c>
      <c r="C7" s="2" t="s">
        <v>43</v>
      </c>
      <c r="D7" s="32" t="s">
        <v>44</v>
      </c>
      <c r="E7" s="4" t="s">
        <v>22</v>
      </c>
      <c r="F7" s="4" t="s">
        <v>23</v>
      </c>
      <c r="G7" s="33" t="s">
        <v>47</v>
      </c>
      <c r="H7" s="39"/>
      <c r="I7" s="2" t="s">
        <v>48</v>
      </c>
      <c r="J7" s="34">
        <v>43554</v>
      </c>
      <c r="K7" s="34" t="s">
        <v>44</v>
      </c>
      <c r="L7" s="5" t="s">
        <v>46</v>
      </c>
      <c r="M7" s="9">
        <v>0</v>
      </c>
      <c r="N7" s="10">
        <v>0</v>
      </c>
      <c r="O7" s="10">
        <v>0</v>
      </c>
    </row>
    <row r="10" spans="2:24" ht="60.75" customHeight="1" x14ac:dyDescent="0.25">
      <c r="C10" s="40" t="s">
        <v>49</v>
      </c>
      <c r="D10" s="40"/>
      <c r="E10" s="40"/>
      <c r="F10" s="40"/>
      <c r="G10" s="40"/>
      <c r="H10" s="40"/>
      <c r="I10" s="40"/>
    </row>
    <row r="12" spans="2:24" ht="134.25" customHeight="1" x14ac:dyDescent="0.25">
      <c r="C12" s="41" t="s">
        <v>50</v>
      </c>
      <c r="D12" s="42"/>
      <c r="E12" s="42"/>
      <c r="F12" s="42"/>
      <c r="G12" s="42"/>
      <c r="H12" s="42"/>
      <c r="I12" s="42"/>
      <c r="J12" s="42"/>
      <c r="K12" s="42"/>
    </row>
  </sheetData>
  <mergeCells count="4">
    <mergeCell ref="B1:N1"/>
    <mergeCell ref="H6:H7"/>
    <mergeCell ref="C10:I10"/>
    <mergeCell ref="C12:K1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Oct. a Dic</vt:lpstr>
      <vt:lpstr>Ene a Dic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Wualezka Valeria Rojas Barraza</dc:creator>
  <cp:lastModifiedBy>Lesly Ahumada Oyarzun</cp:lastModifiedBy>
  <dcterms:created xsi:type="dcterms:W3CDTF">2015-06-05T18:19:34Z</dcterms:created>
  <dcterms:modified xsi:type="dcterms:W3CDTF">2025-01-28T18:01:58Z</dcterms:modified>
</cp:coreProperties>
</file>